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050" activeTab="0"/>
  </bookViews>
  <sheets>
    <sheet name="Plán V a N 2017 - listopad" sheetId="1" r:id="rId1"/>
  </sheets>
  <definedNames>
    <definedName name="_xlnm.Print_Area" localSheetId="0">'Plán V a N 2017 - listopad'!$A$1:$H$32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<sst xmlns="http://schemas.openxmlformats.org/spreadsheetml/2006/main" count="65" uniqueCount="65">
  <si>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           energie</t>
  </si>
  <si>
    <t xml:space="preserve">            cestovné</t>
  </si>
  <si>
    <t xml:space="preserve">            služby</t>
  </si>
  <si>
    <t xml:space="preserve">Ostatní výnosy školy </t>
  </si>
  <si>
    <t>Rezervní fond</t>
  </si>
  <si>
    <t xml:space="preserve">            investice ( dotované obcí)</t>
  </si>
  <si>
    <t xml:space="preserve">            materiál</t>
  </si>
  <si>
    <t xml:space="preserve">            opravy a údržba</t>
  </si>
  <si>
    <t xml:space="preserve">            odpisy</t>
  </si>
  <si>
    <t xml:space="preserve">            jiné ostatní náklady</t>
  </si>
  <si>
    <t xml:space="preserve">            náklady na reprezentaci </t>
  </si>
  <si>
    <t xml:space="preserve">            mzdové náklady </t>
  </si>
  <si>
    <t xml:space="preserve">            sociální a zdravotní pojištění </t>
  </si>
  <si>
    <t xml:space="preserve">            příděl do FKSP </t>
  </si>
  <si>
    <t>Ukazatel</t>
  </si>
  <si>
    <t>Fond odměn</t>
  </si>
  <si>
    <t>Fond kulturních a sociálních potřeb</t>
  </si>
  <si>
    <t>Dotace, granty z EF, SR, KÚ a st. fondů</t>
  </si>
  <si>
    <t>Neinvestiční příspěvek ÚSC - MČ BS</t>
  </si>
  <si>
    <t>Náklady hrazené ze státního rozpočtu</t>
  </si>
  <si>
    <t>Čerpání dotací EF, SR, KÚ a st. fondů</t>
  </si>
  <si>
    <t>mzdy, odvody, FKSP, UP, DVPP</t>
  </si>
  <si>
    <t>Použití fondů:</t>
  </si>
  <si>
    <t>poskytuje  KÚ JMK na mzdy, odvody, FKSP, UP, DVPP</t>
  </si>
  <si>
    <t>plán - popis</t>
  </si>
  <si>
    <t>v tis. Kč</t>
  </si>
  <si>
    <t>Fond investic</t>
  </si>
  <si>
    <t>z toho: investice (z fondu investic)</t>
  </si>
  <si>
    <t>zdůvodnění změny plánu</t>
  </si>
  <si>
    <t>Výnosy ze státního rozpočtu</t>
  </si>
  <si>
    <t>Návrh úpravy        plánu 2017</t>
  </si>
  <si>
    <t>Výnosy a investice celkem</t>
  </si>
  <si>
    <t>Náklady a investice ÚSC celkem</t>
  </si>
  <si>
    <t>Náklady a investice celkem</t>
  </si>
  <si>
    <t xml:space="preserve">Vypracovala: </t>
  </si>
  <si>
    <t>Schválený roční plán 2017</t>
  </si>
  <si>
    <t xml:space="preserve">Základní škola a Mateřská škola Brno, Zeiberlichova 49, příspěvková organizace </t>
  </si>
  <si>
    <t>E. Pešová</t>
  </si>
  <si>
    <t xml:space="preserve">příspěvek na provoz </t>
  </si>
  <si>
    <t>vybavení pro zaměstnance</t>
  </si>
  <si>
    <t>opravy movitého majetku (20), opravy nemovitého majetku (50)</t>
  </si>
  <si>
    <r>
      <t>pojištění</t>
    </r>
    <r>
      <rPr>
        <sz val="9"/>
        <color indexed="18"/>
        <rFont val="Arial Narrow"/>
        <family val="2"/>
      </rPr>
      <t xml:space="preserve"> majetku (14), ostatní (6)</t>
    </r>
  </si>
  <si>
    <t>Skutečnost</t>
  </si>
  <si>
    <t>k 31.12.2016</t>
  </si>
  <si>
    <t>potraviny (1 350), DDHM (60), DDHM a materiál z RF (70), DDNM (10), ostatní materiál (94), potraviny v DČ (330), ostatní materiál v DČ (6)</t>
  </si>
  <si>
    <t>Příloha č. 17/2q   usnesení 7/54. schůze RMČ Brno-sever, konané dne 01.06.2017</t>
  </si>
  <si>
    <t xml:space="preserve">ROČNÍ   PLÁN   VÝNOSŮ   A   NÁKLADŮ   NA   ROK   2017 - druhá úprava </t>
  </si>
  <si>
    <t>Skutečnost             k 30.9.2017</t>
  </si>
  <si>
    <t>2 varné kotle z příspěvku MMB (100), z příspěvku ÚMČ Brno-sever (92)</t>
  </si>
  <si>
    <t>dokrytí varných kotlů z prostředků školy</t>
  </si>
  <si>
    <t>Navýšeno na pořízení dvou varných kotlů.</t>
  </si>
  <si>
    <t>Navýšeno na dokrytí varných kotlů.</t>
  </si>
  <si>
    <t>Navýšeno o dva varné kotle z invest. příspěvků.</t>
  </si>
  <si>
    <t>služby z dotací MMB (22), ŠvP, LV, akce (300), banka (30), telefon, internet, poštovné (80), odvoz odpadu (30), praní prádla (30), účetnictví a mzdy (96), IT služby (30), revize, servis (88), ostatní služby (77)</t>
  </si>
  <si>
    <t>V Brně dne: 22.11.2017</t>
  </si>
  <si>
    <t>2 varné kotle (195)</t>
  </si>
  <si>
    <t>dotace MMB - plavání (22), mentoři (78), stravné (1 350), školné MŠ (215), školné ŠD (80), ŠvP, LV, akce (300); DČ: pronájmy (360), prodej obědů (485)</t>
  </si>
  <si>
    <t>mzdy a dohody z dotací MMB (78), DPP - údržba zahrady, chodníky (5), mzdy obec (20), mzdy a dohody v DČ (190)</t>
  </si>
  <si>
    <r>
      <t>čerpání darů (30</t>
    </r>
    <r>
      <rPr>
        <sz val="9"/>
        <color indexed="18"/>
        <rFont val="Arial Narrow"/>
        <family val="2"/>
      </rPr>
      <t>), čerpání na rozvoj činnosti (40)</t>
    </r>
  </si>
  <si>
    <t>elektřina (235), voda (70), plyn (340), energie v DČ (265)</t>
  </si>
  <si>
    <t>Zvýšeny náklady na energie v DČ</t>
  </si>
  <si>
    <t>Sníženy náklady na ŠvP</t>
  </si>
  <si>
    <t>Sníženo čerpání dohod o provedení práce na údržbu zahrady a chodníků</t>
  </si>
  <si>
    <t>Sníženy výnosy ze ŠvP</t>
  </si>
  <si>
    <t>Schválila: PaedDr. Alena Zanettiová, ředitelka  v.r.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</si>
</sst>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0.0%"/>
    <numFmt numFmtId="170" formatCode="0.0E+00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8"/>
      <name val="Arial Narrow"/>
      <family val="2"/>
    </font>
    <font>
      <b/>
      <sz val="11"/>
      <name val="Arial CE"/>
      <family val="0"/>
    </font>
    <font>
      <b/>
      <i/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color indexed="16"/>
      <name val="Arial Narrow"/>
      <family val="2"/>
    </font>
    <font>
      <sz val="10"/>
      <color indexed="60"/>
      <name val="Arial Narrow"/>
      <family val="2"/>
    </font>
    <font>
      <sz val="10"/>
      <color indexed="16"/>
      <name val="Arial Narrow"/>
      <family val="2"/>
    </font>
    <font>
      <sz val="9"/>
      <color indexed="60"/>
      <name val="Arial Narrow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1"/>
      <color indexed="18"/>
      <name val="Times New Roman CE"/>
      <family val="1"/>
    </font>
    <font>
      <b/>
      <i/>
      <sz val="9"/>
      <color indexed="18"/>
      <name val="Times New Roman CE"/>
      <family val="1"/>
    </font>
    <font>
      <b/>
      <sz val="9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i/>
      <sz val="10"/>
      <color indexed="40"/>
      <name val="Arial CE"/>
      <family val="0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Narrow"/>
      <family val="2"/>
    </font>
    <font>
      <i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 CE"/>
      <family val="0"/>
    </font>
    <font>
      <i/>
      <sz val="10"/>
      <color rgb="FF00B0F0"/>
      <name val="Arial CE"/>
      <family val="0"/>
    </font>
    <font>
      <sz val="10"/>
      <color rgb="FF800000"/>
      <name val="Arial Narrow"/>
      <family val="2"/>
    </font>
    <font>
      <sz val="9"/>
      <color rgb="FF800000"/>
      <name val="Arial Narrow"/>
      <family val="2"/>
    </font>
    <font>
      <sz val="9"/>
      <color rgb="FF000080"/>
      <name val="Arial Narrow"/>
      <family val="2"/>
    </font>
    <font>
      <sz val="10"/>
      <color theme="0"/>
      <name val="Arial CE"/>
      <family val="0"/>
    </font>
    <font>
      <b/>
      <sz val="10"/>
      <color rgb="FFFF0000"/>
      <name val="Arial CE"/>
      <family val="0"/>
    </font>
    <font>
      <sz val="9"/>
      <color rgb="FFFF0000"/>
      <name val="Arial Narrow"/>
      <family val="2"/>
    </font>
    <font>
      <sz val="9"/>
      <color rgb="FF000099"/>
      <name val="Arial Narrow"/>
      <family val="2"/>
    </font>
    <font>
      <i/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63" fillId="33" borderId="0" xfId="0" applyFont="1" applyFill="1" applyAlignment="1" applyProtection="1">
      <alignment horizontal="right"/>
      <protection locked="0"/>
    </xf>
    <xf numFmtId="0" fontId="10" fillId="0" borderId="13" xfId="0" applyFont="1" applyBorder="1" applyAlignment="1" applyProtection="1">
      <alignment/>
      <protection locked="0"/>
    </xf>
    <xf numFmtId="3" fontId="11" fillId="0" borderId="14" xfId="0" applyNumberFormat="1" applyFont="1" applyBorder="1" applyAlignment="1" applyProtection="1">
      <alignment/>
      <protection/>
    </xf>
    <xf numFmtId="164" fontId="12" fillId="0" borderId="15" xfId="0" applyNumberFormat="1" applyFont="1" applyBorder="1" applyAlignment="1" applyProtection="1">
      <alignment horizontal="right"/>
      <protection/>
    </xf>
    <xf numFmtId="3" fontId="64" fillId="35" borderId="14" xfId="0" applyNumberFormat="1" applyFont="1" applyFill="1" applyBorder="1" applyAlignment="1" applyProtection="1">
      <alignment horizontal="right"/>
      <protection locked="0"/>
    </xf>
    <xf numFmtId="3" fontId="65" fillId="0" borderId="16" xfId="0" applyNumberFormat="1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/>
      <protection locked="0"/>
    </xf>
    <xf numFmtId="164" fontId="12" fillId="0" borderId="17" xfId="0" applyNumberFormat="1" applyFont="1" applyBorder="1" applyAlignment="1" applyProtection="1">
      <alignment horizontal="right"/>
      <protection locked="0"/>
    </xf>
    <xf numFmtId="0" fontId="63" fillId="33" borderId="0" xfId="0" applyFont="1" applyFill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/>
      <protection/>
    </xf>
    <xf numFmtId="3" fontId="65" fillId="0" borderId="14" xfId="0" applyNumberFormat="1" applyFont="1" applyBorder="1" applyAlignment="1" applyProtection="1">
      <alignment/>
      <protection locked="0"/>
    </xf>
    <xf numFmtId="3" fontId="13" fillId="0" borderId="14" xfId="0" applyNumberFormat="1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3" fontId="14" fillId="0" borderId="14" xfId="0" applyNumberFormat="1" applyFont="1" applyBorder="1" applyAlignment="1" applyProtection="1">
      <alignment/>
      <protection/>
    </xf>
    <xf numFmtId="164" fontId="14" fillId="0" borderId="15" xfId="0" applyNumberFormat="1" applyFont="1" applyBorder="1" applyAlignment="1" applyProtection="1">
      <alignment horizontal="right"/>
      <protection/>
    </xf>
    <xf numFmtId="3" fontId="14" fillId="35" borderId="14" xfId="0" applyNumberFormat="1" applyFont="1" applyFill="1" applyBorder="1" applyAlignment="1" applyProtection="1">
      <alignment horizontal="right"/>
      <protection locked="0"/>
    </xf>
    <xf numFmtId="3" fontId="66" fillId="0" borderId="16" xfId="0" applyNumberFormat="1" applyFont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164" fontId="14" fillId="0" borderId="17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vertical="center"/>
      <protection locked="0"/>
    </xf>
    <xf numFmtId="3" fontId="14" fillId="0" borderId="14" xfId="0" applyNumberFormat="1" applyFont="1" applyBorder="1" applyAlignment="1" applyProtection="1">
      <alignment vertical="center" wrapText="1"/>
      <protection/>
    </xf>
    <xf numFmtId="164" fontId="14" fillId="0" borderId="15" xfId="0" applyNumberFormat="1" applyFont="1" applyBorder="1" applyAlignment="1" applyProtection="1">
      <alignment horizontal="right" vertical="center" wrapText="1"/>
      <protection/>
    </xf>
    <xf numFmtId="3" fontId="14" fillId="35" borderId="14" xfId="0" applyNumberFormat="1" applyFont="1" applyFill="1" applyBorder="1" applyAlignment="1" applyProtection="1">
      <alignment horizontal="right" vertical="center"/>
      <protection locked="0"/>
    </xf>
    <xf numFmtId="3" fontId="66" fillId="0" borderId="16" xfId="0" applyNumberFormat="1" applyFont="1" applyBorder="1" applyAlignment="1" applyProtection="1">
      <alignment vertical="center" wrapText="1"/>
      <protection locked="0"/>
    </xf>
    <xf numFmtId="3" fontId="3" fillId="0" borderId="16" xfId="0" applyNumberFormat="1" applyFont="1" applyBorder="1" applyAlignment="1" applyProtection="1">
      <alignment vertical="center" wrapText="1"/>
      <protection locked="0"/>
    </xf>
    <xf numFmtId="164" fontId="14" fillId="0" borderId="17" xfId="0" applyNumberFormat="1" applyFont="1" applyBorder="1" applyAlignment="1" applyProtection="1">
      <alignment horizontal="right" vertical="center" wrapText="1"/>
      <protection locked="0"/>
    </xf>
    <xf numFmtId="3" fontId="63" fillId="0" borderId="0" xfId="0" applyNumberFormat="1" applyFont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3" fontId="15" fillId="35" borderId="14" xfId="0" applyNumberFormat="1" applyFont="1" applyFill="1" applyBorder="1" applyAlignment="1" applyProtection="1">
      <alignment/>
      <protection/>
    </xf>
    <xf numFmtId="164" fontId="15" fillId="35" borderId="15" xfId="0" applyNumberFormat="1" applyFont="1" applyFill="1" applyBorder="1" applyAlignment="1" applyProtection="1">
      <alignment horizontal="right"/>
      <protection/>
    </xf>
    <xf numFmtId="3" fontId="15" fillId="35" borderId="14" xfId="0" applyNumberFormat="1" applyFont="1" applyFill="1" applyBorder="1" applyAlignment="1" applyProtection="1">
      <alignment horizontal="right"/>
      <protection/>
    </xf>
    <xf numFmtId="3" fontId="16" fillId="35" borderId="16" xfId="0" applyNumberFormat="1" applyFont="1" applyFill="1" applyBorder="1" applyAlignment="1" applyProtection="1">
      <alignment/>
      <protection locked="0"/>
    </xf>
    <xf numFmtId="164" fontId="15" fillId="35" borderId="17" xfId="0" applyNumberFormat="1" applyFont="1" applyFill="1" applyBorder="1" applyAlignment="1" applyProtection="1">
      <alignment horizontal="right"/>
      <protection/>
    </xf>
    <xf numFmtId="3" fontId="14" fillId="0" borderId="14" xfId="0" applyNumberFormat="1" applyFont="1" applyFill="1" applyBorder="1" applyAlignment="1" applyProtection="1">
      <alignment/>
      <protection/>
    </xf>
    <xf numFmtId="164" fontId="14" fillId="0" borderId="15" xfId="0" applyNumberFormat="1" applyFont="1" applyFill="1" applyBorder="1" applyAlignment="1" applyProtection="1">
      <alignment horizontal="right"/>
      <protection/>
    </xf>
    <xf numFmtId="3" fontId="66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>
      <alignment/>
      <protection locked="0"/>
    </xf>
    <xf numFmtId="164" fontId="14" fillId="0" borderId="17" xfId="0" applyNumberFormat="1" applyFont="1" applyFill="1" applyBorder="1" applyAlignment="1" applyProtection="1">
      <alignment horizontal="right"/>
      <protection/>
    </xf>
    <xf numFmtId="0" fontId="3" fillId="36" borderId="13" xfId="0" applyFont="1" applyFill="1" applyBorder="1" applyAlignment="1" applyProtection="1">
      <alignment/>
      <protection locked="0"/>
    </xf>
    <xf numFmtId="164" fontId="14" fillId="36" borderId="15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Border="1" applyAlignment="1" applyProtection="1">
      <alignment vertical="top" wrapText="1"/>
      <protection locked="0"/>
    </xf>
    <xf numFmtId="164" fontId="14" fillId="36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3" fontId="14" fillId="0" borderId="19" xfId="0" applyNumberFormat="1" applyFont="1" applyBorder="1" applyAlignment="1" applyProtection="1">
      <alignment/>
      <protection/>
    </xf>
    <xf numFmtId="164" fontId="14" fillId="0" borderId="20" xfId="0" applyNumberFormat="1" applyFont="1" applyBorder="1" applyAlignment="1" applyProtection="1">
      <alignment horizontal="right"/>
      <protection/>
    </xf>
    <xf numFmtId="3" fontId="14" fillId="35" borderId="19" xfId="0" applyNumberFormat="1" applyFont="1" applyFill="1" applyBorder="1" applyAlignment="1" applyProtection="1">
      <alignment horizontal="right"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164" fontId="14" fillId="0" borderId="22" xfId="0" applyNumberFormat="1" applyFont="1" applyBorder="1" applyAlignment="1" applyProtection="1">
      <alignment horizontal="right"/>
      <protection locked="0"/>
    </xf>
    <xf numFmtId="0" fontId="17" fillId="35" borderId="23" xfId="0" applyFont="1" applyFill="1" applyBorder="1" applyAlignment="1" applyProtection="1">
      <alignment/>
      <protection locked="0"/>
    </xf>
    <xf numFmtId="3" fontId="17" fillId="35" borderId="24" xfId="0" applyNumberFormat="1" applyFont="1" applyFill="1" applyBorder="1" applyAlignment="1" applyProtection="1">
      <alignment/>
      <protection/>
    </xf>
    <xf numFmtId="164" fontId="17" fillId="35" borderId="25" xfId="0" applyNumberFormat="1" applyFont="1" applyFill="1" applyBorder="1" applyAlignment="1" applyProtection="1">
      <alignment horizontal="right"/>
      <protection/>
    </xf>
    <xf numFmtId="3" fontId="17" fillId="35" borderId="24" xfId="0" applyNumberFormat="1" applyFont="1" applyFill="1" applyBorder="1" applyAlignment="1" applyProtection="1">
      <alignment horizontal="right"/>
      <protection/>
    </xf>
    <xf numFmtId="3" fontId="18" fillId="35" borderId="26" xfId="0" applyNumberFormat="1" applyFont="1" applyFill="1" applyBorder="1" applyAlignment="1" applyProtection="1">
      <alignment/>
      <protection locked="0"/>
    </xf>
    <xf numFmtId="164" fontId="17" fillId="35" borderId="27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/>
      <protection/>
    </xf>
    <xf numFmtId="164" fontId="12" fillId="0" borderId="30" xfId="0" applyNumberFormat="1" applyFont="1" applyBorder="1" applyAlignment="1" applyProtection="1">
      <alignment horizontal="right"/>
      <protection/>
    </xf>
    <xf numFmtId="3" fontId="64" fillId="35" borderId="29" xfId="0" applyNumberFormat="1" applyFont="1" applyFill="1" applyBorder="1" applyAlignment="1" applyProtection="1">
      <alignment horizontal="right"/>
      <protection locked="0"/>
    </xf>
    <xf numFmtId="3" fontId="65" fillId="0" borderId="29" xfId="0" applyNumberFormat="1" applyFont="1" applyBorder="1" applyAlignment="1" applyProtection="1">
      <alignment/>
      <protection locked="0"/>
    </xf>
    <xf numFmtId="3" fontId="10" fillId="0" borderId="29" xfId="0" applyNumberFormat="1" applyFont="1" applyBorder="1" applyAlignment="1" applyProtection="1">
      <alignment/>
      <protection locked="0"/>
    </xf>
    <xf numFmtId="164" fontId="12" fillId="0" borderId="31" xfId="0" applyNumberFormat="1" applyFont="1" applyBorder="1" applyAlignment="1" applyProtection="1">
      <alignment horizontal="right"/>
      <protection locked="0"/>
    </xf>
    <xf numFmtId="3" fontId="12" fillId="0" borderId="32" xfId="0" applyNumberFormat="1" applyFont="1" applyBorder="1" applyAlignment="1" applyProtection="1">
      <alignment/>
      <protection/>
    </xf>
    <xf numFmtId="164" fontId="12" fillId="0" borderId="33" xfId="0" applyNumberFormat="1" applyFont="1" applyBorder="1" applyAlignment="1" applyProtection="1">
      <alignment horizontal="right"/>
      <protection/>
    </xf>
    <xf numFmtId="3" fontId="64" fillId="35" borderId="32" xfId="0" applyNumberFormat="1" applyFont="1" applyFill="1" applyBorder="1" applyAlignment="1" applyProtection="1">
      <alignment horizontal="right"/>
      <protection locked="0"/>
    </xf>
    <xf numFmtId="3" fontId="65" fillId="0" borderId="32" xfId="0" applyNumberFormat="1" applyFont="1" applyBorder="1" applyAlignment="1" applyProtection="1">
      <alignment/>
      <protection locked="0"/>
    </xf>
    <xf numFmtId="3" fontId="10" fillId="0" borderId="32" xfId="0" applyNumberFormat="1" applyFont="1" applyBorder="1" applyAlignment="1" applyProtection="1">
      <alignment/>
      <protection locked="0"/>
    </xf>
    <xf numFmtId="164" fontId="12" fillId="0" borderId="34" xfId="0" applyNumberFormat="1" applyFont="1" applyBorder="1" applyAlignment="1" applyProtection="1">
      <alignment horizontal="right"/>
      <protection locked="0"/>
    </xf>
    <xf numFmtId="0" fontId="19" fillId="0" borderId="13" xfId="0" applyFont="1" applyBorder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/>
      <protection/>
    </xf>
    <xf numFmtId="164" fontId="20" fillId="0" borderId="15" xfId="0" applyNumberFormat="1" applyFont="1" applyBorder="1" applyAlignment="1" applyProtection="1">
      <alignment/>
      <protection/>
    </xf>
    <xf numFmtId="3" fontId="20" fillId="35" borderId="14" xfId="0" applyNumberFormat="1" applyFont="1" applyFill="1" applyBorder="1" applyAlignment="1" applyProtection="1">
      <alignment horizontal="right"/>
      <protection/>
    </xf>
    <xf numFmtId="3" fontId="19" fillId="0" borderId="16" xfId="0" applyNumberFormat="1" applyFont="1" applyBorder="1" applyAlignment="1" applyProtection="1">
      <alignment/>
      <protection locked="0"/>
    </xf>
    <xf numFmtId="164" fontId="20" fillId="0" borderId="17" xfId="0" applyNumberFormat="1" applyFont="1" applyBorder="1" applyAlignment="1" applyProtection="1">
      <alignment/>
      <protection/>
    </xf>
    <xf numFmtId="164" fontId="14" fillId="0" borderId="17" xfId="0" applyNumberFormat="1" applyFont="1" applyBorder="1" applyAlignment="1" applyProtection="1">
      <alignment horizontal="right"/>
      <protection/>
    </xf>
    <xf numFmtId="3" fontId="14" fillId="0" borderId="14" xfId="0" applyNumberFormat="1" applyFont="1" applyBorder="1" applyAlignment="1" applyProtection="1">
      <alignment vertical="center"/>
      <protection/>
    </xf>
    <xf numFmtId="164" fontId="14" fillId="0" borderId="15" xfId="0" applyNumberFormat="1" applyFont="1" applyBorder="1" applyAlignment="1" applyProtection="1">
      <alignment horizontal="right" vertical="center"/>
      <protection/>
    </xf>
    <xf numFmtId="164" fontId="14" fillId="0" borderId="17" xfId="0" applyNumberFormat="1" applyFont="1" applyBorder="1" applyAlignment="1" applyProtection="1">
      <alignment horizontal="right" vertical="center"/>
      <protection locked="0"/>
    </xf>
    <xf numFmtId="3" fontId="66" fillId="0" borderId="21" xfId="0" applyNumberFormat="1" applyFont="1" applyBorder="1" applyAlignment="1" applyProtection="1">
      <alignment/>
      <protection locked="0"/>
    </xf>
    <xf numFmtId="164" fontId="14" fillId="0" borderId="22" xfId="0" applyNumberFormat="1" applyFont="1" applyBorder="1" applyAlignment="1" applyProtection="1">
      <alignment horizontal="right"/>
      <protection/>
    </xf>
    <xf numFmtId="3" fontId="66" fillId="0" borderId="16" xfId="0" applyNumberFormat="1" applyFont="1" applyBorder="1" applyAlignment="1" applyProtection="1">
      <alignment vertical="top" wrapText="1"/>
      <protection locked="0"/>
    </xf>
    <xf numFmtId="0" fontId="3" fillId="36" borderId="13" xfId="0" applyFont="1" applyFill="1" applyBorder="1" applyAlignment="1" applyProtection="1">
      <alignment vertical="center"/>
      <protection locked="0"/>
    </xf>
    <xf numFmtId="3" fontId="14" fillId="36" borderId="14" xfId="0" applyNumberFormat="1" applyFont="1" applyFill="1" applyBorder="1" applyAlignment="1" applyProtection="1">
      <alignment vertical="center"/>
      <protection/>
    </xf>
    <xf numFmtId="164" fontId="14" fillId="36" borderId="15" xfId="0" applyNumberFormat="1" applyFont="1" applyFill="1" applyBorder="1" applyAlignment="1" applyProtection="1">
      <alignment horizontal="right" vertical="center"/>
      <protection/>
    </xf>
    <xf numFmtId="3" fontId="66" fillId="36" borderId="16" xfId="0" applyNumberFormat="1" applyFont="1" applyFill="1" applyBorder="1" applyAlignment="1" applyProtection="1">
      <alignment vertical="center" wrapText="1"/>
      <protection locked="0"/>
    </xf>
    <xf numFmtId="3" fontId="14" fillId="36" borderId="14" xfId="0" applyNumberFormat="1" applyFont="1" applyFill="1" applyBorder="1" applyAlignment="1" applyProtection="1">
      <alignment horizontal="right"/>
      <protection/>
    </xf>
    <xf numFmtId="3" fontId="66" fillId="36" borderId="16" xfId="0" applyNumberFormat="1" applyFont="1" applyFill="1" applyBorder="1" applyAlignment="1" applyProtection="1">
      <alignment/>
      <protection locked="0"/>
    </xf>
    <xf numFmtId="3" fontId="3" fillId="36" borderId="16" xfId="0" applyNumberFormat="1" applyFont="1" applyFill="1" applyBorder="1" applyAlignment="1" applyProtection="1">
      <alignment/>
      <protection locked="0"/>
    </xf>
    <xf numFmtId="164" fontId="14" fillId="36" borderId="17" xfId="0" applyNumberFormat="1" applyFont="1" applyFill="1" applyBorder="1" applyAlignment="1" applyProtection="1">
      <alignment horizontal="right"/>
      <protection locked="0"/>
    </xf>
    <xf numFmtId="3" fontId="14" fillId="0" borderId="35" xfId="0" applyNumberFormat="1" applyFont="1" applyBorder="1" applyAlignment="1" applyProtection="1">
      <alignment/>
      <protection/>
    </xf>
    <xf numFmtId="164" fontId="14" fillId="0" borderId="36" xfId="0" applyNumberFormat="1" applyFont="1" applyBorder="1" applyAlignment="1" applyProtection="1">
      <alignment horizontal="right"/>
      <protection/>
    </xf>
    <xf numFmtId="0" fontId="6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 applyProtection="1">
      <alignment vertical="center"/>
      <protection locked="0"/>
    </xf>
    <xf numFmtId="0" fontId="68" fillId="0" borderId="0" xfId="0" applyFont="1" applyAlignment="1" applyProtection="1">
      <alignment/>
      <protection locked="0"/>
    </xf>
    <xf numFmtId="3" fontId="69" fillId="36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 vertical="center" wrapText="1"/>
      <protection locked="0"/>
    </xf>
    <xf numFmtId="3" fontId="70" fillId="0" borderId="16" xfId="0" applyNumberFormat="1" applyFont="1" applyBorder="1" applyAlignment="1" applyProtection="1">
      <alignment/>
      <protection locked="0"/>
    </xf>
    <xf numFmtId="0" fontId="71" fillId="0" borderId="0" xfId="0" applyFont="1" applyAlignment="1" applyProtection="1">
      <alignment horizontal="center" textRotation="180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39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wrapText="1"/>
      <protection locked="0"/>
    </xf>
    <xf numFmtId="0" fontId="8" fillId="34" borderId="41" xfId="0" applyFont="1" applyFill="1" applyBorder="1" applyAlignment="1" applyProtection="1">
      <alignment horizontal="center" wrapText="1"/>
      <protection locked="0"/>
    </xf>
    <xf numFmtId="0" fontId="8" fillId="34" borderId="42" xfId="0" applyFont="1" applyFill="1" applyBorder="1" applyAlignment="1" applyProtection="1">
      <alignment horizontal="center" wrapText="1"/>
      <protection locked="0"/>
    </xf>
    <xf numFmtId="0" fontId="8" fillId="34" borderId="43" xfId="0" applyFont="1" applyFill="1" applyBorder="1" applyAlignment="1" applyProtection="1">
      <alignment horizontal="center" wrapText="1"/>
      <protection locked="0"/>
    </xf>
    <xf numFmtId="0" fontId="9" fillId="34" borderId="42" xfId="0" applyFont="1" applyFill="1" applyBorder="1" applyAlignment="1" applyProtection="1">
      <alignment horizontal="center" vertical="center"/>
      <protection locked="0"/>
    </xf>
    <xf numFmtId="0" fontId="9" fillId="34" borderId="43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34"/>
  <sheetViews>
    <sheetView tabSelected="1" zoomScalePageLayoutView="0" workbookViewId="0" topLeftCell="A7">
      <selection activeCell="E37" sqref="E37"/>
    </sheetView>
  </sheetViews>
  <sheetFormatPr defaultColWidth="9.00390625" defaultRowHeight="12.75"/>
  <cols>
    <col min="1" max="1" width="24.00390625" style="1" customWidth="1"/>
    <col min="2" max="2" width="11.00390625" style="1" customWidth="1"/>
    <col min="3" max="4" width="10.75390625" style="1" customWidth="1"/>
    <col min="5" max="5" width="57.75390625" style="1" customWidth="1"/>
    <col min="6" max="6" width="30.75390625" style="1" customWidth="1"/>
    <col min="7" max="7" width="1.875" style="1" customWidth="1"/>
    <col min="8" max="8" width="3.75390625" style="100" customWidth="1"/>
    <col min="9" max="10" width="10.25390625" style="98" hidden="1" customWidth="1"/>
    <col min="11" max="16384" width="9.125" style="1" customWidth="1"/>
  </cols>
  <sheetData>
    <row r="1" spans="1:11" ht="30" customHeight="1" thickBot="1">
      <c r="A1" s="112" t="s">
        <v>46</v>
      </c>
      <c r="B1" s="113"/>
      <c r="C1" s="113"/>
      <c r="D1" s="113"/>
      <c r="E1" s="113"/>
      <c r="F1" s="114"/>
      <c r="H1" s="109" t="s">
        <v>45</v>
      </c>
      <c r="I1" s="2"/>
      <c r="J1" s="2"/>
      <c r="K1" s="3"/>
    </row>
    <row r="2" spans="1:11" ht="30" customHeight="1" thickBot="1">
      <c r="A2" s="121" t="s">
        <v>36</v>
      </c>
      <c r="B2" s="121"/>
      <c r="C2" s="121"/>
      <c r="D2" s="121"/>
      <c r="E2" s="121"/>
      <c r="F2" s="4" t="s">
        <v>25</v>
      </c>
      <c r="H2" s="109"/>
      <c r="I2" s="2"/>
      <c r="J2" s="2"/>
      <c r="K2" s="3"/>
    </row>
    <row r="3" spans="1:11" ht="12" customHeight="1">
      <c r="A3" s="110" t="s">
        <v>14</v>
      </c>
      <c r="B3" s="117" t="s">
        <v>35</v>
      </c>
      <c r="C3" s="115" t="s">
        <v>47</v>
      </c>
      <c r="D3" s="117" t="s">
        <v>30</v>
      </c>
      <c r="E3" s="119" t="s">
        <v>24</v>
      </c>
      <c r="F3" s="119" t="s">
        <v>28</v>
      </c>
      <c r="H3" s="109"/>
      <c r="I3" s="5" t="s">
        <v>42</v>
      </c>
      <c r="J3" s="2"/>
      <c r="K3" s="3"/>
    </row>
    <row r="4" spans="1:11" ht="13.5" customHeight="1" thickBot="1">
      <c r="A4" s="111"/>
      <c r="B4" s="118"/>
      <c r="C4" s="116"/>
      <c r="D4" s="118"/>
      <c r="E4" s="120"/>
      <c r="F4" s="120"/>
      <c r="H4" s="109"/>
      <c r="I4" s="6" t="s">
        <v>43</v>
      </c>
      <c r="J4" s="7"/>
      <c r="K4" s="3"/>
    </row>
    <row r="5" spans="1:11" ht="15" customHeight="1" thickTop="1">
      <c r="A5" s="8" t="s">
        <v>29</v>
      </c>
      <c r="B5" s="9">
        <v>9876</v>
      </c>
      <c r="C5" s="10">
        <v>6918.6</v>
      </c>
      <c r="D5" s="11">
        <v>9930</v>
      </c>
      <c r="E5" s="12" t="s">
        <v>23</v>
      </c>
      <c r="F5" s="13"/>
      <c r="H5" s="109"/>
      <c r="I5" s="14">
        <v>9254</v>
      </c>
      <c r="J5" s="15"/>
      <c r="K5" s="3"/>
    </row>
    <row r="6" spans="1:10" ht="15" customHeight="1">
      <c r="A6" s="8" t="s">
        <v>17</v>
      </c>
      <c r="B6" s="16">
        <v>0</v>
      </c>
      <c r="C6" s="10">
        <v>0</v>
      </c>
      <c r="D6" s="11">
        <v>0</v>
      </c>
      <c r="E6" s="17"/>
      <c r="F6" s="18"/>
      <c r="H6" s="109"/>
      <c r="I6" s="14">
        <v>0</v>
      </c>
      <c r="J6" s="19"/>
    </row>
    <row r="7" spans="1:10" ht="15" customHeight="1">
      <c r="A7" s="20" t="s">
        <v>18</v>
      </c>
      <c r="B7" s="21">
        <v>1140</v>
      </c>
      <c r="C7" s="22">
        <v>855</v>
      </c>
      <c r="D7" s="23">
        <v>1140</v>
      </c>
      <c r="E7" s="24" t="s">
        <v>38</v>
      </c>
      <c r="F7" s="25"/>
      <c r="H7" s="109"/>
      <c r="I7" s="26">
        <v>1140</v>
      </c>
      <c r="J7" s="19"/>
    </row>
    <row r="8" spans="1:10" ht="27" customHeight="1">
      <c r="A8" s="27" t="s">
        <v>3</v>
      </c>
      <c r="B8" s="28">
        <v>3045</v>
      </c>
      <c r="C8" s="29">
        <v>1212.6</v>
      </c>
      <c r="D8" s="30">
        <v>2890</v>
      </c>
      <c r="E8" s="31" t="s">
        <v>56</v>
      </c>
      <c r="F8" s="107" t="s">
        <v>63</v>
      </c>
      <c r="H8" s="109"/>
      <c r="I8" s="33">
        <v>2239</v>
      </c>
      <c r="J8" s="34">
        <f>22+78+1350+215+80+500+303+497</f>
        <v>3045</v>
      </c>
    </row>
    <row r="9" spans="1:10" ht="15" customHeight="1">
      <c r="A9" s="35" t="s">
        <v>22</v>
      </c>
      <c r="B9" s="36"/>
      <c r="C9" s="37"/>
      <c r="D9" s="38"/>
      <c r="E9" s="39"/>
      <c r="F9" s="39"/>
      <c r="H9" s="109"/>
      <c r="I9" s="40"/>
      <c r="J9" s="34"/>
    </row>
    <row r="10" spans="1:10" ht="15" customHeight="1">
      <c r="A10" s="20" t="s">
        <v>15</v>
      </c>
      <c r="B10" s="41">
        <v>0</v>
      </c>
      <c r="C10" s="42">
        <v>0</v>
      </c>
      <c r="D10" s="23">
        <v>0</v>
      </c>
      <c r="E10" s="43"/>
      <c r="F10" s="44"/>
      <c r="H10" s="109"/>
      <c r="I10" s="45">
        <v>0</v>
      </c>
      <c r="J10" s="34"/>
    </row>
    <row r="11" spans="1:10" ht="15" customHeight="1">
      <c r="A11" s="20" t="s">
        <v>16</v>
      </c>
      <c r="B11" s="41">
        <v>0</v>
      </c>
      <c r="C11" s="42">
        <v>0</v>
      </c>
      <c r="D11" s="23">
        <v>0</v>
      </c>
      <c r="E11" s="43" t="s">
        <v>39</v>
      </c>
      <c r="F11" s="44"/>
      <c r="H11" s="109"/>
      <c r="I11" s="45">
        <v>0</v>
      </c>
      <c r="J11" s="34"/>
    </row>
    <row r="12" spans="1:10" ht="15" customHeight="1">
      <c r="A12" s="46" t="s">
        <v>4</v>
      </c>
      <c r="B12" s="41">
        <v>70</v>
      </c>
      <c r="C12" s="47">
        <v>0</v>
      </c>
      <c r="D12" s="23">
        <v>70</v>
      </c>
      <c r="E12" s="43" t="s">
        <v>58</v>
      </c>
      <c r="F12" s="48"/>
      <c r="H12" s="109"/>
      <c r="I12" s="49">
        <v>50</v>
      </c>
      <c r="J12" s="34"/>
    </row>
    <row r="13" spans="1:10" ht="15" customHeight="1" thickBot="1">
      <c r="A13" s="50" t="s">
        <v>26</v>
      </c>
      <c r="B13" s="51">
        <v>0</v>
      </c>
      <c r="C13" s="52">
        <v>0</v>
      </c>
      <c r="D13" s="53">
        <v>195</v>
      </c>
      <c r="E13" s="103" t="s">
        <v>55</v>
      </c>
      <c r="F13" s="103" t="s">
        <v>50</v>
      </c>
      <c r="H13" s="109"/>
      <c r="I13" s="55">
        <v>191</v>
      </c>
      <c r="J13" s="34"/>
    </row>
    <row r="14" spans="1:10" ht="18" customHeight="1" thickBot="1">
      <c r="A14" s="56" t="s">
        <v>31</v>
      </c>
      <c r="B14" s="57">
        <f>SUM(B5:B13)</f>
        <v>14131</v>
      </c>
      <c r="C14" s="58">
        <f>SUM(C5:C13)</f>
        <v>8986.2</v>
      </c>
      <c r="D14" s="59">
        <f>SUM(D5:D13)</f>
        <v>14225</v>
      </c>
      <c r="E14" s="60"/>
      <c r="F14" s="60"/>
      <c r="H14" s="109"/>
      <c r="I14" s="61">
        <f>SUM(I5:I13)</f>
        <v>12874</v>
      </c>
      <c r="J14" s="34"/>
    </row>
    <row r="15" spans="1:10" ht="15" customHeight="1">
      <c r="A15" s="62" t="s">
        <v>19</v>
      </c>
      <c r="B15" s="63">
        <v>9876</v>
      </c>
      <c r="C15" s="64">
        <v>6918.6</v>
      </c>
      <c r="D15" s="65">
        <v>9930</v>
      </c>
      <c r="E15" s="66" t="s">
        <v>21</v>
      </c>
      <c r="F15" s="67"/>
      <c r="H15" s="109"/>
      <c r="I15" s="68">
        <v>9254</v>
      </c>
      <c r="J15" s="34"/>
    </row>
    <row r="16" spans="1:10" ht="15" customHeight="1">
      <c r="A16" s="8" t="s">
        <v>20</v>
      </c>
      <c r="B16" s="69">
        <v>0</v>
      </c>
      <c r="C16" s="70">
        <v>0</v>
      </c>
      <c r="D16" s="71">
        <v>0</v>
      </c>
      <c r="E16" s="72"/>
      <c r="F16" s="73"/>
      <c r="H16" s="109"/>
      <c r="I16" s="74">
        <v>0</v>
      </c>
      <c r="J16" s="34"/>
    </row>
    <row r="17" spans="1:10" ht="15" customHeight="1">
      <c r="A17" s="75" t="s">
        <v>32</v>
      </c>
      <c r="B17" s="76">
        <f>SUM(B18:B30)</f>
        <v>4255</v>
      </c>
      <c r="C17" s="77">
        <f>SUM(C18:C30)</f>
        <v>1808.3999999999996</v>
      </c>
      <c r="D17" s="78">
        <f>SUM(D18:D30)</f>
        <v>4295</v>
      </c>
      <c r="E17" s="79"/>
      <c r="F17" s="79"/>
      <c r="H17" s="109"/>
      <c r="I17" s="80">
        <f>SUM(I18:I30)</f>
        <v>3601.1999999999994</v>
      </c>
      <c r="J17" s="34"/>
    </row>
    <row r="18" spans="1:10" ht="15" customHeight="1">
      <c r="A18" s="20" t="s">
        <v>27</v>
      </c>
      <c r="B18" s="21">
        <v>0</v>
      </c>
      <c r="C18" s="22">
        <v>0</v>
      </c>
      <c r="D18" s="23">
        <v>3</v>
      </c>
      <c r="E18" s="24" t="s">
        <v>49</v>
      </c>
      <c r="F18" s="104" t="s">
        <v>51</v>
      </c>
      <c r="H18" s="109"/>
      <c r="I18" s="26">
        <v>141</v>
      </c>
      <c r="J18" s="34"/>
    </row>
    <row r="19" spans="1:10" ht="15" customHeight="1">
      <c r="A19" s="20" t="s">
        <v>5</v>
      </c>
      <c r="B19" s="21">
        <v>0</v>
      </c>
      <c r="C19" s="22">
        <v>0</v>
      </c>
      <c r="D19" s="23">
        <v>192</v>
      </c>
      <c r="E19" s="24" t="s">
        <v>48</v>
      </c>
      <c r="F19" s="104" t="s">
        <v>52</v>
      </c>
      <c r="H19" s="109"/>
      <c r="I19" s="81">
        <v>0</v>
      </c>
      <c r="J19" s="34"/>
    </row>
    <row r="20" spans="1:10" ht="27" customHeight="1">
      <c r="A20" s="27" t="s">
        <v>6</v>
      </c>
      <c r="B20" s="82">
        <v>1920</v>
      </c>
      <c r="C20" s="83">
        <v>626.4</v>
      </c>
      <c r="D20" s="30">
        <v>1920</v>
      </c>
      <c r="E20" s="31" t="s">
        <v>44</v>
      </c>
      <c r="F20" s="32"/>
      <c r="H20" s="109"/>
      <c r="I20" s="84">
        <v>1694.6</v>
      </c>
      <c r="J20" s="34">
        <f>1350+60+70+10+94+330+6</f>
        <v>1920</v>
      </c>
    </row>
    <row r="21" spans="1:10" ht="15" customHeight="1">
      <c r="A21" s="20" t="s">
        <v>0</v>
      </c>
      <c r="B21" s="28">
        <v>860</v>
      </c>
      <c r="C21" s="83">
        <v>435.3</v>
      </c>
      <c r="D21" s="23">
        <v>910</v>
      </c>
      <c r="E21" s="24" t="s">
        <v>59</v>
      </c>
      <c r="F21" s="108" t="s">
        <v>60</v>
      </c>
      <c r="H21" s="109"/>
      <c r="I21" s="33">
        <v>861.5</v>
      </c>
      <c r="J21" s="34">
        <f>235+70+350+205</f>
        <v>860</v>
      </c>
    </row>
    <row r="22" spans="1:10" ht="15" customHeight="1">
      <c r="A22" s="27" t="s">
        <v>7</v>
      </c>
      <c r="B22" s="28">
        <v>70</v>
      </c>
      <c r="C22" s="29">
        <v>24.5</v>
      </c>
      <c r="D22" s="30">
        <v>70</v>
      </c>
      <c r="E22" s="31" t="s">
        <v>40</v>
      </c>
      <c r="F22" s="32"/>
      <c r="H22" s="109"/>
      <c r="I22" s="33">
        <v>99.9</v>
      </c>
      <c r="J22" s="34">
        <f>20+50</f>
        <v>70</v>
      </c>
    </row>
    <row r="23" spans="1:10" ht="15" customHeight="1">
      <c r="A23" s="20" t="s">
        <v>1</v>
      </c>
      <c r="B23" s="21">
        <v>2</v>
      </c>
      <c r="C23" s="22">
        <v>0</v>
      </c>
      <c r="D23" s="23">
        <v>2</v>
      </c>
      <c r="E23" s="24"/>
      <c r="F23" s="25"/>
      <c r="H23" s="109"/>
      <c r="I23" s="26">
        <v>1.1</v>
      </c>
      <c r="J23" s="34"/>
    </row>
    <row r="24" spans="1:10" ht="15" customHeight="1">
      <c r="A24" s="20" t="s">
        <v>10</v>
      </c>
      <c r="B24" s="51">
        <v>0</v>
      </c>
      <c r="C24" s="52">
        <v>0</v>
      </c>
      <c r="D24" s="53">
        <v>0</v>
      </c>
      <c r="E24" s="85"/>
      <c r="F24" s="54"/>
      <c r="H24" s="109"/>
      <c r="I24" s="86">
        <v>0</v>
      </c>
      <c r="J24" s="34"/>
    </row>
    <row r="25" spans="1:10" ht="42" customHeight="1">
      <c r="A25" s="27" t="s">
        <v>2</v>
      </c>
      <c r="B25" s="28">
        <v>983</v>
      </c>
      <c r="C25" s="29">
        <v>477.8</v>
      </c>
      <c r="D25" s="30">
        <v>783</v>
      </c>
      <c r="E25" s="87" t="s">
        <v>53</v>
      </c>
      <c r="F25" s="107" t="s">
        <v>61</v>
      </c>
      <c r="H25" s="109"/>
      <c r="I25" s="33">
        <v>427.6</v>
      </c>
      <c r="J25" s="34">
        <f>22+500+30+80+30+30+95+30+88+77</f>
        <v>982</v>
      </c>
    </row>
    <row r="26" spans="1:10" ht="27" customHeight="1">
      <c r="A26" s="88" t="s">
        <v>11</v>
      </c>
      <c r="B26" s="89">
        <v>298</v>
      </c>
      <c r="C26" s="90">
        <v>179.1</v>
      </c>
      <c r="D26" s="30">
        <v>293</v>
      </c>
      <c r="E26" s="91" t="s">
        <v>57</v>
      </c>
      <c r="F26" s="107" t="s">
        <v>62</v>
      </c>
      <c r="H26" s="109"/>
      <c r="I26" s="49">
        <v>264.7</v>
      </c>
      <c r="J26" s="34">
        <f>78+10+20+190</f>
        <v>298</v>
      </c>
    </row>
    <row r="27" spans="1:10" ht="15" customHeight="1">
      <c r="A27" s="46" t="s">
        <v>12</v>
      </c>
      <c r="B27" s="92">
        <v>72</v>
      </c>
      <c r="C27" s="47">
        <v>43.6</v>
      </c>
      <c r="D27" s="23">
        <v>72</v>
      </c>
      <c r="E27" s="93"/>
      <c r="F27" s="94"/>
      <c r="H27" s="109"/>
      <c r="I27" s="95">
        <v>62.1</v>
      </c>
      <c r="J27" s="34"/>
    </row>
    <row r="28" spans="1:10" ht="15" customHeight="1">
      <c r="A28" s="46" t="s">
        <v>13</v>
      </c>
      <c r="B28" s="92">
        <v>4</v>
      </c>
      <c r="C28" s="47">
        <v>2.6</v>
      </c>
      <c r="D28" s="23">
        <v>4</v>
      </c>
      <c r="E28" s="93"/>
      <c r="F28" s="94"/>
      <c r="H28" s="109"/>
      <c r="I28" s="95">
        <v>2.7</v>
      </c>
      <c r="J28" s="34"/>
    </row>
    <row r="29" spans="1:11" ht="15" customHeight="1">
      <c r="A29" s="46" t="s">
        <v>8</v>
      </c>
      <c r="B29" s="92">
        <v>26</v>
      </c>
      <c r="C29" s="52">
        <v>19.1</v>
      </c>
      <c r="D29" s="23">
        <v>26</v>
      </c>
      <c r="E29" s="93"/>
      <c r="F29" s="106"/>
      <c r="H29" s="109"/>
      <c r="I29" s="55">
        <v>27.6</v>
      </c>
      <c r="J29" s="34"/>
      <c r="K29" s="105"/>
    </row>
    <row r="30" spans="1:10" ht="15" customHeight="1" thickBot="1">
      <c r="A30" s="27" t="s">
        <v>9</v>
      </c>
      <c r="B30" s="96">
        <v>20</v>
      </c>
      <c r="C30" s="97">
        <v>0</v>
      </c>
      <c r="D30" s="30">
        <v>20</v>
      </c>
      <c r="E30" s="31" t="s">
        <v>41</v>
      </c>
      <c r="F30" s="32"/>
      <c r="H30" s="109"/>
      <c r="I30" s="33">
        <v>18.4</v>
      </c>
      <c r="J30" s="34">
        <f>14+6</f>
        <v>20</v>
      </c>
    </row>
    <row r="31" spans="1:9" ht="18" customHeight="1" thickBot="1">
      <c r="A31" s="56" t="s">
        <v>33</v>
      </c>
      <c r="B31" s="57">
        <f>SUM(B15:B17)</f>
        <v>14131</v>
      </c>
      <c r="C31" s="58">
        <f>SUM(C15:C17)</f>
        <v>8727</v>
      </c>
      <c r="D31" s="59">
        <f>SUM(D15:D17)</f>
        <v>14225</v>
      </c>
      <c r="E31" s="60"/>
      <c r="F31" s="60"/>
      <c r="H31" s="109"/>
      <c r="I31" s="61">
        <f>SUM(I15:I17)</f>
        <v>12855.199999999999</v>
      </c>
    </row>
    <row r="32" spans="1:5" ht="21" customHeight="1">
      <c r="A32" s="99" t="s">
        <v>54</v>
      </c>
      <c r="B32" s="99" t="s">
        <v>34</v>
      </c>
      <c r="C32" s="99" t="s">
        <v>37</v>
      </c>
      <c r="E32" s="99" t="s">
        <v>64</v>
      </c>
    </row>
    <row r="33" spans="1:6" ht="15" customHeight="1">
      <c r="A33" s="99"/>
      <c r="B33" s="101"/>
      <c r="C33" s="101"/>
      <c r="D33" s="101"/>
      <c r="E33" s="101"/>
      <c r="F33" s="101"/>
    </row>
    <row r="34" spans="3:5" ht="12.75">
      <c r="C34" s="102"/>
      <c r="D34" s="102"/>
      <c r="E34" s="102"/>
    </row>
  </sheetData>
  <sheetProtection password="CB13" sheet="1" formatCells="0" formatColumns="0" formatRows="0"/>
  <mergeCells count="9">
    <mergeCell ref="H1:H31"/>
    <mergeCell ref="A3:A4"/>
    <mergeCell ref="A1:F1"/>
    <mergeCell ref="C3:C4"/>
    <mergeCell ref="B3:B4"/>
    <mergeCell ref="E3:E4"/>
    <mergeCell ref="D3:D4"/>
    <mergeCell ref="F3:F4"/>
    <mergeCell ref="A2:E2"/>
  </mergeCells>
  <printOptions/>
  <pageMargins left="0.5118110236220472" right="0.42" top="0.76" bottom="0.2755905511811024" header="0.35433070866141736" footer="0.2362204724409449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Čechové</dc:creator>
  <cp:keywords/>
  <dc:description/>
  <cp:lastModifiedBy>uzivatel</cp:lastModifiedBy>
  <cp:lastPrinted>2017-11-24T08:29:35Z</cp:lastPrinted>
  <dcterms:created xsi:type="dcterms:W3CDTF">1999-10-20T13:50:00Z</dcterms:created>
  <dcterms:modified xsi:type="dcterms:W3CDTF">2017-11-29T12:22:07Z</dcterms:modified>
  <cp:category/>
  <cp:version/>
  <cp:contentType/>
  <cp:contentStatus/>
</cp:coreProperties>
</file>