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80" activeTab="0"/>
  </bookViews>
  <sheets>
    <sheet name="Rozp.výhled 2019-20" sheetId="1" r:id="rId1"/>
  </sheets>
  <definedNames>
    <definedName name="_xlnm.Print_Area" localSheetId="0">'Rozp.výhled 2019-20'!$A$1:$E$32</definedName>
  </definedNames>
  <calcPr fullCalcOnLoad="1"/>
</workbook>
</file>

<file path=xl/sharedStrings.xml><?xml version="1.0" encoding="utf-8"?>
<sst xmlns="http://schemas.openxmlformats.org/spreadsheetml/2006/main" count="35" uniqueCount="35">
  <si>
    <t>Rezervní fond</t>
  </si>
  <si>
    <t>Fond odměn</t>
  </si>
  <si>
    <t>Fond kulturních a sociálních potřeb</t>
  </si>
  <si>
    <t>Fond investic</t>
  </si>
  <si>
    <t>Výnosy a investice celkem</t>
  </si>
  <si>
    <t>Náklady a investice celkem</t>
  </si>
  <si>
    <t>Skutečnost</t>
  </si>
  <si>
    <t>Příloha č. 1/2q   usnesení 7/54. schůze RMČ Brno-sever, konané dne 01.06.2017</t>
  </si>
  <si>
    <t>NÁVRH STŘEDNĚDOBÉHO VÝHLEDU ROZPOČTU 2019 - 2020</t>
  </si>
  <si>
    <t xml:space="preserve">Výnosy školy - doplňková činnost </t>
  </si>
  <si>
    <t>Neinvestiční příspěvek ÚSC - MČ Brno-sever</t>
  </si>
  <si>
    <t xml:space="preserve">Výnosy školy - hlavní činnost </t>
  </si>
  <si>
    <t>Náklady - doplňková činnost</t>
  </si>
  <si>
    <t>Předpokládaný plán</t>
  </si>
  <si>
    <t>2019                                   v tis. Kč</t>
  </si>
  <si>
    <t>2020                                             v tis. Kč</t>
  </si>
  <si>
    <t>Transfery z EF, SR, KÚ, st. fondů a ost. zdrojů</t>
  </si>
  <si>
    <t>Dotace ze státního rozpočtu</t>
  </si>
  <si>
    <r>
      <t>Použití peněžních fondů školy</t>
    </r>
    <r>
      <rPr>
        <b/>
        <sz val="10"/>
        <rFont val="Arial Narrow"/>
        <family val="2"/>
      </rPr>
      <t>:</t>
    </r>
  </si>
  <si>
    <t>Náklady hrazené ze státního rozpočtu</t>
  </si>
  <si>
    <t>Čerpání transferů z EF, SR, KÚ, st. fondů a ost.zdrojů</t>
  </si>
  <si>
    <t>Investice vlastní *</t>
  </si>
  <si>
    <t>Investice dotovaná obcí *</t>
  </si>
  <si>
    <t xml:space="preserve">Náklady - hlavní činnost celkem </t>
  </si>
  <si>
    <t>z  toho: náklady nekryté příspěvkem zřizovatele</t>
  </si>
  <si>
    <t xml:space="preserve">             materiálové náklady  **</t>
  </si>
  <si>
    <t xml:space="preserve">             energie  **</t>
  </si>
  <si>
    <t xml:space="preserve">             opravy a údržba  **</t>
  </si>
  <si>
    <t xml:space="preserve">             služby  **</t>
  </si>
  <si>
    <t xml:space="preserve">             mzdové náklady  **</t>
  </si>
  <si>
    <t xml:space="preserve">             odpisy dle odpisového plánu **</t>
  </si>
  <si>
    <t xml:space="preserve">             jiné ostatní náklady  **</t>
  </si>
  <si>
    <t xml:space="preserve">ZŠ a MŠ Brno, Zeiberlichova 49, příspěvková organizace </t>
  </si>
  <si>
    <t>V Brně dne: 24.11.2017</t>
  </si>
  <si>
    <t>Podpis ředitele: PaedDr.Alena Zanettiová v.r.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</si>
</sst>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0.0%"/>
    <numFmt numFmtId="170" formatCode="0.0E+00"/>
  </numFmts>
  <fonts count="56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8"/>
      <name val="Arial Narrow"/>
      <family val="2"/>
    </font>
    <font>
      <b/>
      <i/>
      <sz val="11"/>
      <color indexed="1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b/>
      <sz val="10"/>
      <color indexed="16"/>
      <name val="Arial Narrow"/>
      <family val="2"/>
    </font>
    <font>
      <sz val="10"/>
      <color indexed="16"/>
      <name val="Arial Narrow"/>
      <family val="2"/>
    </font>
    <font>
      <b/>
      <i/>
      <sz val="12"/>
      <color indexed="18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sz val="10"/>
      <color indexed="40"/>
      <name val="Arial CE"/>
      <family val="0"/>
    </font>
    <font>
      <i/>
      <sz val="10"/>
      <color indexed="40"/>
      <name val="Arial CE"/>
      <family val="0"/>
    </font>
    <font>
      <i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sz val="10"/>
      <color rgb="FF00B0F0"/>
      <name val="Arial CE"/>
      <family val="0"/>
    </font>
    <font>
      <i/>
      <sz val="10"/>
      <color rgb="FF00B0F0"/>
      <name val="Arial CE"/>
      <family val="0"/>
    </font>
    <font>
      <i/>
      <sz val="10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10" fillId="0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53" fillId="33" borderId="0" xfId="0" applyFont="1" applyFill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3" fontId="54" fillId="0" borderId="0" xfId="0" applyNumberFormat="1" applyFont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164" fontId="11" fillId="0" borderId="11" xfId="0" applyNumberFormat="1" applyFont="1" applyBorder="1" applyAlignment="1" applyProtection="1">
      <alignment horizontal="right"/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164" fontId="3" fillId="0" borderId="11" xfId="0" applyNumberFormat="1" applyFont="1" applyBorder="1" applyAlignment="1" applyProtection="1">
      <alignment horizontal="right" vertical="center" wrapText="1"/>
      <protection locked="0"/>
    </xf>
    <xf numFmtId="164" fontId="1" fillId="35" borderId="11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right"/>
      <protection locked="0"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36" borderId="11" xfId="0" applyNumberFormat="1" applyFont="1" applyFill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/>
    </xf>
    <xf numFmtId="164" fontId="4" fillId="35" borderId="13" xfId="0" applyNumberFormat="1" applyFont="1" applyFill="1" applyBorder="1" applyAlignment="1" applyProtection="1">
      <alignment horizontal="right"/>
      <protection/>
    </xf>
    <xf numFmtId="164" fontId="11" fillId="0" borderId="14" xfId="0" applyNumberFormat="1" applyFont="1" applyBorder="1" applyAlignment="1" applyProtection="1">
      <alignment horizontal="right"/>
      <protection locked="0"/>
    </xf>
    <xf numFmtId="164" fontId="11" fillId="0" borderId="15" xfId="0" applyNumberFormat="1" applyFont="1" applyBorder="1" applyAlignment="1" applyProtection="1">
      <alignment horizontal="right"/>
      <protection locked="0"/>
    </xf>
    <xf numFmtId="164" fontId="8" fillId="0" borderId="11" xfId="0" applyNumberFormat="1" applyFont="1" applyBorder="1" applyAlignment="1" applyProtection="1">
      <alignment/>
      <protection/>
    </xf>
    <xf numFmtId="164" fontId="3" fillId="0" borderId="11" xfId="0" applyNumberFormat="1" applyFont="1" applyBorder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right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9" fillId="34" borderId="17" xfId="0" applyFont="1" applyFill="1" applyBorder="1" applyAlignment="1" applyProtection="1">
      <alignment horizontal="center" vertical="center" wrapText="1"/>
      <protection locked="0"/>
    </xf>
    <xf numFmtId="0" fontId="12" fillId="35" borderId="18" xfId="0" applyFont="1" applyFill="1" applyBorder="1" applyAlignment="1" applyProtection="1">
      <alignment/>
      <protection locked="0"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3" fontId="13" fillId="35" borderId="23" xfId="0" applyNumberFormat="1" applyFont="1" applyFill="1" applyBorder="1" applyAlignment="1" applyProtection="1">
      <alignment horizontal="right"/>
      <protection/>
    </xf>
    <xf numFmtId="3" fontId="2" fillId="33" borderId="24" xfId="0" applyNumberFormat="1" applyFont="1" applyFill="1" applyBorder="1" applyAlignment="1" applyProtection="1">
      <alignment horizontal="right"/>
      <protection/>
    </xf>
    <xf numFmtId="0" fontId="2" fillId="33" borderId="20" xfId="0" applyFont="1" applyFill="1" applyBorder="1" applyAlignment="1" applyProtection="1">
      <alignment vertical="center"/>
      <protection/>
    </xf>
    <xf numFmtId="3" fontId="1" fillId="33" borderId="25" xfId="0" applyNumberFormat="1" applyFont="1" applyFill="1" applyBorder="1" applyAlignment="1" applyProtection="1">
      <alignment horizontal="right"/>
      <protection locked="0"/>
    </xf>
    <xf numFmtId="3" fontId="1" fillId="33" borderId="24" xfId="0" applyNumberFormat="1" applyFont="1" applyFill="1" applyBorder="1" applyAlignment="1" applyProtection="1">
      <alignment horizontal="right"/>
      <protection locked="0"/>
    </xf>
    <xf numFmtId="3" fontId="1" fillId="33" borderId="24" xfId="0" applyNumberFormat="1" applyFont="1" applyFill="1" applyBorder="1" applyAlignment="1" applyProtection="1">
      <alignment horizontal="right" vertical="center"/>
      <protection locked="0"/>
    </xf>
    <xf numFmtId="3" fontId="1" fillId="33" borderId="26" xfId="0" applyNumberFormat="1" applyFont="1" applyFill="1" applyBorder="1" applyAlignment="1" applyProtection="1">
      <alignment horizontal="right"/>
      <protection locked="0"/>
    </xf>
    <xf numFmtId="3" fontId="1" fillId="33" borderId="27" xfId="0" applyNumberFormat="1" applyFont="1" applyFill="1" applyBorder="1" applyAlignment="1" applyProtection="1">
      <alignment horizontal="right"/>
      <protection locked="0"/>
    </xf>
    <xf numFmtId="3" fontId="1" fillId="33" borderId="24" xfId="0" applyNumberFormat="1" applyFont="1" applyFill="1" applyBorder="1" applyAlignment="1" applyProtection="1">
      <alignment horizontal="right"/>
      <protection/>
    </xf>
    <xf numFmtId="0" fontId="55" fillId="0" borderId="0" xfId="0" applyFont="1" applyAlignment="1" applyProtection="1">
      <alignment horizontal="center" textRotation="180"/>
      <protection locked="0"/>
    </xf>
    <xf numFmtId="0" fontId="7" fillId="37" borderId="18" xfId="0" applyFont="1" applyFill="1" applyBorder="1" applyAlignment="1" applyProtection="1">
      <alignment horizontal="center" vertical="center"/>
      <protection locked="0"/>
    </xf>
    <xf numFmtId="0" fontId="7" fillId="37" borderId="28" xfId="0" applyFont="1" applyFill="1" applyBorder="1" applyAlignment="1" applyProtection="1">
      <alignment horizontal="center" vertical="center"/>
      <protection locked="0"/>
    </xf>
    <xf numFmtId="0" fontId="7" fillId="37" borderId="29" xfId="0" applyFont="1" applyFill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32"/>
  <sheetViews>
    <sheetView tabSelected="1" zoomScalePageLayoutView="0" workbookViewId="0" topLeftCell="A2">
      <selection activeCell="L28" sqref="L28"/>
    </sheetView>
  </sheetViews>
  <sheetFormatPr defaultColWidth="9.00390625" defaultRowHeight="12.75"/>
  <cols>
    <col min="1" max="1" width="41.375" style="1" customWidth="1"/>
    <col min="2" max="3" width="11.75390625" style="1" customWidth="1"/>
    <col min="4" max="4" width="1.875" style="1" customWidth="1"/>
    <col min="5" max="5" width="3.75390625" style="4" customWidth="1"/>
    <col min="6" max="6" width="10.125" style="6" hidden="1" customWidth="1"/>
    <col min="7" max="7" width="10.25390625" style="6" hidden="1" customWidth="1"/>
    <col min="8" max="16384" width="9.125" style="1" customWidth="1"/>
  </cols>
  <sheetData>
    <row r="1" spans="1:7" ht="35.25" customHeight="1" thickBot="1">
      <c r="A1" s="43" t="s">
        <v>8</v>
      </c>
      <c r="B1" s="44"/>
      <c r="C1" s="45"/>
      <c r="E1" s="42" t="s">
        <v>7</v>
      </c>
      <c r="F1" s="5"/>
      <c r="G1" s="5"/>
    </row>
    <row r="2" spans="1:7" ht="41.25" customHeight="1" thickBot="1">
      <c r="A2" s="46" t="s">
        <v>32</v>
      </c>
      <c r="B2" s="46"/>
      <c r="C2" s="46"/>
      <c r="E2" s="42"/>
      <c r="F2" s="5"/>
      <c r="G2" s="5"/>
    </row>
    <row r="3" spans="1:7" ht="27" customHeight="1" thickBot="1">
      <c r="A3" s="25" t="s">
        <v>13</v>
      </c>
      <c r="B3" s="26" t="s">
        <v>14</v>
      </c>
      <c r="C3" s="26" t="s">
        <v>15</v>
      </c>
      <c r="E3" s="42"/>
      <c r="F3" s="10" t="s">
        <v>6</v>
      </c>
      <c r="G3" s="5"/>
    </row>
    <row r="4" spans="1:7" ht="15" customHeight="1" thickTop="1">
      <c r="A4" s="28" t="s">
        <v>17</v>
      </c>
      <c r="B4" s="36">
        <v>9930</v>
      </c>
      <c r="C4" s="36">
        <v>9930</v>
      </c>
      <c r="E4" s="42"/>
      <c r="F4" s="11">
        <v>5902.9</v>
      </c>
      <c r="G4" s="7"/>
    </row>
    <row r="5" spans="1:7" ht="15" customHeight="1">
      <c r="A5" s="29" t="s">
        <v>16</v>
      </c>
      <c r="B5" s="37">
        <v>0</v>
      </c>
      <c r="C5" s="37">
        <v>0</v>
      </c>
      <c r="E5" s="42"/>
      <c r="F5" s="11">
        <v>0</v>
      </c>
      <c r="G5" s="8"/>
    </row>
    <row r="6" spans="1:7" ht="15" customHeight="1">
      <c r="A6" s="30" t="s">
        <v>10</v>
      </c>
      <c r="B6" s="37">
        <v>1321</v>
      </c>
      <c r="C6" s="37">
        <v>1321</v>
      </c>
      <c r="E6" s="42"/>
      <c r="F6" s="12">
        <v>1200</v>
      </c>
      <c r="G6" s="8"/>
    </row>
    <row r="7" spans="1:7" ht="15" customHeight="1">
      <c r="A7" s="29" t="s">
        <v>11</v>
      </c>
      <c r="B7" s="37">
        <v>1873</v>
      </c>
      <c r="C7" s="37">
        <v>1873</v>
      </c>
      <c r="E7" s="42"/>
      <c r="F7" s="12"/>
      <c r="G7" s="8"/>
    </row>
    <row r="8" spans="1:7" ht="13.5" customHeight="1">
      <c r="A8" s="29" t="s">
        <v>9</v>
      </c>
      <c r="B8" s="38">
        <v>786</v>
      </c>
      <c r="C8" s="38">
        <v>786</v>
      </c>
      <c r="E8" s="42"/>
      <c r="F8" s="13">
        <v>1324.4</v>
      </c>
      <c r="G8" s="9">
        <f>350+420+135+8</f>
        <v>913</v>
      </c>
    </row>
    <row r="9" spans="1:7" ht="15" customHeight="1">
      <c r="A9" s="30" t="s">
        <v>18</v>
      </c>
      <c r="B9" s="41"/>
      <c r="C9" s="41"/>
      <c r="E9" s="42"/>
      <c r="F9" s="14"/>
      <c r="G9" s="9"/>
    </row>
    <row r="10" spans="1:7" ht="15" customHeight="1">
      <c r="A10" s="29" t="s">
        <v>1</v>
      </c>
      <c r="B10" s="37">
        <v>0</v>
      </c>
      <c r="C10" s="37">
        <v>0</v>
      </c>
      <c r="E10" s="42"/>
      <c r="F10" s="15">
        <v>0</v>
      </c>
      <c r="G10" s="9"/>
    </row>
    <row r="11" spans="1:7" ht="15" customHeight="1">
      <c r="A11" s="29" t="s">
        <v>2</v>
      </c>
      <c r="B11" s="37">
        <v>0</v>
      </c>
      <c r="C11" s="37">
        <v>0</v>
      </c>
      <c r="E11" s="42"/>
      <c r="F11" s="16">
        <v>0</v>
      </c>
      <c r="G11" s="9"/>
    </row>
    <row r="12" spans="1:7" ht="15" customHeight="1">
      <c r="A12" s="30" t="s">
        <v>0</v>
      </c>
      <c r="B12" s="37">
        <v>0</v>
      </c>
      <c r="C12" s="37">
        <v>0</v>
      </c>
      <c r="E12" s="42"/>
      <c r="F12" s="17">
        <v>290.8</v>
      </c>
      <c r="G12" s="9">
        <f>203+30</f>
        <v>233</v>
      </c>
    </row>
    <row r="13" spans="1:7" ht="15" customHeight="1" thickBot="1">
      <c r="A13" s="31" t="s">
        <v>3</v>
      </c>
      <c r="B13" s="39">
        <v>0</v>
      </c>
      <c r="C13" s="39">
        <v>0</v>
      </c>
      <c r="E13" s="42"/>
      <c r="F13" s="18">
        <v>0</v>
      </c>
      <c r="G13" s="9"/>
    </row>
    <row r="14" spans="1:7" ht="18" customHeight="1" thickBot="1">
      <c r="A14" s="27" t="s">
        <v>4</v>
      </c>
      <c r="B14" s="33">
        <f>SUM(B4:B13)</f>
        <v>13910</v>
      </c>
      <c r="C14" s="33">
        <f>SUM(C4:C13)</f>
        <v>13910</v>
      </c>
      <c r="E14" s="42"/>
      <c r="F14" s="19">
        <f>SUM(F4:F13)</f>
        <v>8718.099999999999</v>
      </c>
      <c r="G14" s="9"/>
    </row>
    <row r="15" spans="1:7" ht="15" customHeight="1">
      <c r="A15" s="32" t="s">
        <v>19</v>
      </c>
      <c r="B15" s="40">
        <v>9930</v>
      </c>
      <c r="C15" s="40">
        <v>9930</v>
      </c>
      <c r="E15" s="42"/>
      <c r="F15" s="20">
        <v>5902.9</v>
      </c>
      <c r="G15" s="9"/>
    </row>
    <row r="16" spans="1:7" ht="15" customHeight="1">
      <c r="A16" s="29" t="s">
        <v>20</v>
      </c>
      <c r="B16" s="36">
        <v>0</v>
      </c>
      <c r="C16" s="36">
        <v>0</v>
      </c>
      <c r="E16" s="42"/>
      <c r="F16" s="21">
        <v>0</v>
      </c>
      <c r="G16" s="9"/>
    </row>
    <row r="17" spans="1:7" ht="15" customHeight="1">
      <c r="A17" s="30" t="s">
        <v>21</v>
      </c>
      <c r="B17" s="37">
        <v>0</v>
      </c>
      <c r="C17" s="37">
        <v>0</v>
      </c>
      <c r="E17" s="42"/>
      <c r="F17" s="21"/>
      <c r="G17" s="9"/>
    </row>
    <row r="18" spans="1:7" ht="15" customHeight="1">
      <c r="A18" s="30" t="s">
        <v>22</v>
      </c>
      <c r="B18" s="37">
        <v>0</v>
      </c>
      <c r="C18" s="37">
        <v>0</v>
      </c>
      <c r="E18" s="42"/>
      <c r="F18" s="22">
        <f>SUM(F19:F29)</f>
        <v>2433.8</v>
      </c>
      <c r="G18" s="9"/>
    </row>
    <row r="19" spans="1:7" ht="15" customHeight="1">
      <c r="A19" s="35" t="s">
        <v>23</v>
      </c>
      <c r="B19" s="34">
        <f>SUM(B20:B27)</f>
        <v>3194</v>
      </c>
      <c r="C19" s="34">
        <f>SUM(C20:C27)</f>
        <v>3194</v>
      </c>
      <c r="E19" s="42"/>
      <c r="F19" s="23">
        <v>0</v>
      </c>
      <c r="G19" s="9"/>
    </row>
    <row r="20" spans="1:7" ht="15" customHeight="1">
      <c r="A20" s="29" t="s">
        <v>24</v>
      </c>
      <c r="B20" s="37">
        <v>1600</v>
      </c>
      <c r="C20" s="37">
        <v>1600</v>
      </c>
      <c r="E20" s="42"/>
      <c r="F20" s="23">
        <v>0</v>
      </c>
      <c r="G20" s="9"/>
    </row>
    <row r="21" spans="1:7" ht="15" customHeight="1">
      <c r="A21" s="29" t="s">
        <v>25</v>
      </c>
      <c r="B21" s="38">
        <v>265</v>
      </c>
      <c r="C21" s="38">
        <v>265</v>
      </c>
      <c r="E21" s="42"/>
      <c r="F21" s="24">
        <v>909.1</v>
      </c>
      <c r="G21" s="9">
        <f>350+100+80+10+205</f>
        <v>745</v>
      </c>
    </row>
    <row r="22" spans="1:7" ht="15" customHeight="1">
      <c r="A22" s="29" t="s">
        <v>26</v>
      </c>
      <c r="B22" s="37">
        <v>655</v>
      </c>
      <c r="C22" s="37">
        <v>655</v>
      </c>
      <c r="E22" s="42"/>
      <c r="F22" s="24">
        <v>555.1</v>
      </c>
      <c r="G22" s="9">
        <f>150+160+10+310</f>
        <v>630</v>
      </c>
    </row>
    <row r="23" spans="1:7" ht="15" customHeight="1">
      <c r="A23" s="29" t="s">
        <v>27</v>
      </c>
      <c r="B23" s="37">
        <v>100</v>
      </c>
      <c r="C23" s="37">
        <v>100</v>
      </c>
      <c r="E23" s="42"/>
      <c r="F23" s="24"/>
      <c r="G23" s="9"/>
    </row>
    <row r="24" spans="1:7" ht="15" customHeight="1">
      <c r="A24" s="29" t="s">
        <v>28</v>
      </c>
      <c r="B24" s="38">
        <v>468</v>
      </c>
      <c r="C24" s="38">
        <v>468</v>
      </c>
      <c r="E24" s="42"/>
      <c r="F24" s="13">
        <v>96.8</v>
      </c>
      <c r="G24" s="9">
        <f>35+19+50</f>
        <v>104</v>
      </c>
    </row>
    <row r="25" spans="1:7" ht="15" customHeight="1">
      <c r="A25" s="30" t="s">
        <v>29</v>
      </c>
      <c r="B25" s="37">
        <v>38</v>
      </c>
      <c r="C25" s="37">
        <v>38</v>
      </c>
      <c r="E25" s="42"/>
      <c r="F25" s="12">
        <v>3.6</v>
      </c>
      <c r="G25" s="9"/>
    </row>
    <row r="26" spans="1:7" ht="15" customHeight="1">
      <c r="A26" s="30" t="s">
        <v>30</v>
      </c>
      <c r="B26" s="39">
        <v>43</v>
      </c>
      <c r="C26" s="39">
        <v>43</v>
      </c>
      <c r="E26" s="42"/>
      <c r="F26" s="18">
        <v>0</v>
      </c>
      <c r="G26" s="9"/>
    </row>
    <row r="27" spans="1:7" ht="15" customHeight="1">
      <c r="A27" s="29" t="s">
        <v>31</v>
      </c>
      <c r="B27" s="38">
        <v>25</v>
      </c>
      <c r="C27" s="38">
        <v>25</v>
      </c>
      <c r="E27" s="42"/>
      <c r="F27" s="13">
        <v>594</v>
      </c>
      <c r="G27" s="9">
        <f>123+97+60+12+60+15+135+15+60+48+40</f>
        <v>665</v>
      </c>
    </row>
    <row r="28" spans="1:7" ht="15" customHeight="1" thickBot="1">
      <c r="A28" s="29" t="s">
        <v>12</v>
      </c>
      <c r="B28" s="37">
        <v>786</v>
      </c>
      <c r="C28" s="37">
        <v>786</v>
      </c>
      <c r="E28" s="42"/>
      <c r="F28" s="17">
        <v>214.8</v>
      </c>
      <c r="G28" s="9">
        <f>30+28+20</f>
        <v>78</v>
      </c>
    </row>
    <row r="29" spans="1:7" ht="18" customHeight="1" thickBot="1">
      <c r="A29" s="27" t="s">
        <v>5</v>
      </c>
      <c r="B29" s="33">
        <f>SUM(B15:B19)+B28</f>
        <v>13910</v>
      </c>
      <c r="C29" s="33">
        <f>SUM(C15:C19)+C28</f>
        <v>13910</v>
      </c>
      <c r="E29" s="42"/>
      <c r="F29" s="17">
        <v>60.4</v>
      </c>
      <c r="G29" s="9"/>
    </row>
    <row r="30" spans="1:3" ht="21" customHeight="1">
      <c r="A30" s="2"/>
      <c r="B30" s="2"/>
      <c r="C30" s="2"/>
    </row>
    <row r="31" spans="1:3" ht="15" customHeight="1">
      <c r="A31" s="2" t="s">
        <v>33</v>
      </c>
      <c r="B31" s="3"/>
      <c r="C31" s="3"/>
    </row>
    <row r="32" ht="21" customHeight="1">
      <c r="A32" s="2" t="s">
        <v>34</v>
      </c>
    </row>
  </sheetData>
  <sheetProtection password="CB13" sheet="1" formatCells="0" formatColumns="0" formatRows="0"/>
  <mergeCells count="3">
    <mergeCell ref="E1:E29"/>
    <mergeCell ref="A1:C1"/>
    <mergeCell ref="A2:C2"/>
  </mergeCells>
  <printOptions/>
  <pageMargins left="1.22" right="0.4330708661417323" top="0.9055118110236221" bottom="0.2755905511811024" header="0.35433070866141736" footer="0.2362204724409449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Čechové</dc:creator>
  <cp:keywords/>
  <dc:description/>
  <cp:lastModifiedBy>uzivatel</cp:lastModifiedBy>
  <cp:lastPrinted>2017-10-31T07:47:28Z</cp:lastPrinted>
  <dcterms:created xsi:type="dcterms:W3CDTF">1999-10-20T13:50:00Z</dcterms:created>
  <dcterms:modified xsi:type="dcterms:W3CDTF">2017-11-29T12:23:41Z</dcterms:modified>
  <cp:category/>
  <cp:version/>
  <cp:contentType/>
  <cp:contentStatus/>
</cp:coreProperties>
</file>